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5" i="1" l="1"/>
  <c r="J14" i="1"/>
  <c r="J13" i="1"/>
  <c r="J12" i="1"/>
  <c r="E23" i="1"/>
  <c r="D18" i="1"/>
  <c r="D20" i="1" s="1"/>
  <c r="E13" i="1"/>
  <c r="D10" i="1"/>
  <c r="D11" i="1" s="1"/>
  <c r="G11" i="1" l="1"/>
  <c r="D13" i="1"/>
  <c r="D23" i="1"/>
  <c r="G20" i="1"/>
</calcChain>
</file>

<file path=xl/sharedStrings.xml><?xml version="1.0" encoding="utf-8"?>
<sst xmlns="http://schemas.openxmlformats.org/spreadsheetml/2006/main" count="37" uniqueCount="25">
  <si>
    <t>MOF</t>
  </si>
  <si>
    <t>SAFF</t>
  </si>
  <si>
    <t>Basket Sale</t>
  </si>
  <si>
    <t>Advert</t>
  </si>
  <si>
    <t>Honor Membership</t>
  </si>
  <si>
    <t>Honor Membership - Renew</t>
  </si>
  <si>
    <t>Other Sports Revenues</t>
  </si>
  <si>
    <t>Wehda Mobile</t>
  </si>
  <si>
    <t>Donations:</t>
  </si>
  <si>
    <t>Expenses</t>
  </si>
  <si>
    <t>Defecit</t>
  </si>
  <si>
    <t>? (as per MakkahNP)</t>
  </si>
  <si>
    <t>Debt</t>
  </si>
  <si>
    <t>GPYW</t>
  </si>
  <si>
    <t>Account 1</t>
  </si>
  <si>
    <t>Account 2</t>
  </si>
  <si>
    <t>Alnassr King Cup Game</t>
  </si>
  <si>
    <t>Membership Renewal</t>
  </si>
  <si>
    <t>Players Contracts</t>
  </si>
  <si>
    <t>Total Revenues</t>
  </si>
  <si>
    <t>Membership (Honor &amp; regular)</t>
  </si>
  <si>
    <t>Donations</t>
  </si>
  <si>
    <t>Revenues from Other Sports</t>
  </si>
  <si>
    <t>Other Revenues</t>
  </si>
  <si>
    <t>http://www.makkahnewspaper.com/makkahNews/sports/153349#.VdRdn7Kqqko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</si>
</sst>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165" fontId="0" fillId="0" borderId="0" xfId="1" applyNumberFormat="1" applyFont="1"/>
    <xf numFmtId="165" fontId="2" fillId="0" borderId="0" xfId="1" applyNumberFormat="1" applyFont="1"/>
    <xf numFmtId="0" fontId="2" fillId="0" borderId="0" xfId="0" applyFont="1"/>
    <xf numFmtId="165" fontId="0" fillId="0" borderId="0" xfId="0" applyNumberFormat="1"/>
    <xf numFmtId="0" fontId="2" fillId="2" borderId="0" xfId="0" applyFont="1" applyFill="1"/>
    <xf numFmtId="165" fontId="2" fillId="2" borderId="0" xfId="1" applyNumberFormat="1" applyFont="1" applyFill="1"/>
    <xf numFmtId="0" fontId="2" fillId="3" borderId="0" xfId="0" applyFont="1" applyFill="1"/>
    <xf numFmtId="165" fontId="2" fillId="3" borderId="0" xfId="1" applyNumberFormat="1" applyFont="1" applyFill="1"/>
    <xf numFmtId="0" fontId="2" fillId="4" borderId="0" xfId="0" applyFont="1" applyFill="1"/>
    <xf numFmtId="165" fontId="2" fillId="4" borderId="0" xfId="1" applyNumberFormat="1" applyFont="1" applyFill="1"/>
    <xf numFmtId="0" fontId="0" fillId="5" borderId="0" xfId="0" applyFill="1"/>
    <xf numFmtId="165" fontId="0" fillId="5" borderId="0" xfId="1" applyNumberFormat="1" applyFont="1" applyFill="1"/>
    <xf numFmtId="165" fontId="0" fillId="5" borderId="0" xfId="0" applyNumberFormat="1" applyFill="1"/>
    <xf numFmtId="0" fontId="3" fillId="5" borderId="0" xfId="2" applyFill="1"/>
    <xf numFmtId="0" fontId="4" fillId="0" borderId="0" xfId="0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kkahnewspaper.com/makkahNews/sports/1533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3"/>
  <sheetViews>
    <sheetView tabSelected="1" workbookViewId="0">
      <selection activeCell="F5" sqref="F5"/>
    </sheetView>
  </sheetViews>
  <sheetFormatPr defaultRowHeight="15" x14ac:dyDescent="0.25"/>
  <cols>
    <col min="2" max="2" width="9.5703125" bestFit="1" customWidth="1"/>
    <col min="3" max="3" width="26.42578125" bestFit="1" customWidth="1"/>
    <col min="4" max="4" width="14.28515625" bestFit="1" customWidth="1"/>
    <col min="5" max="5" width="11.5703125" bestFit="1" customWidth="1"/>
    <col min="6" max="6" width="20.85546875" bestFit="1" customWidth="1"/>
    <col min="9" max="9" width="28.7109375" bestFit="1" customWidth="1"/>
    <col min="10" max="10" width="13.7109375" customWidth="1"/>
    <col min="12" max="12" width="10.5703125" bestFit="1" customWidth="1"/>
  </cols>
  <sheetData>
    <row r="2" spans="2:11" x14ac:dyDescent="0.25">
      <c r="B2" s="15" t="s">
        <v>14</v>
      </c>
      <c r="C2" t="s">
        <v>0</v>
      </c>
      <c r="D2" s="1">
        <v>5200000</v>
      </c>
    </row>
    <row r="3" spans="2:11" x14ac:dyDescent="0.25">
      <c r="C3" t="s">
        <v>1</v>
      </c>
      <c r="D3" s="1">
        <v>545000</v>
      </c>
    </row>
    <row r="4" spans="2:11" x14ac:dyDescent="0.25">
      <c r="C4" t="s">
        <v>2</v>
      </c>
      <c r="D4" s="1">
        <v>300000</v>
      </c>
      <c r="I4" s="3"/>
      <c r="J4" s="1"/>
    </row>
    <row r="5" spans="2:11" x14ac:dyDescent="0.25">
      <c r="C5" t="s">
        <v>3</v>
      </c>
      <c r="D5" s="1">
        <v>95000</v>
      </c>
      <c r="I5" s="5" t="s">
        <v>19</v>
      </c>
      <c r="J5" s="6">
        <f>SUM(J6:J15)</f>
        <v>16563248</v>
      </c>
      <c r="K5" s="4"/>
    </row>
    <row r="6" spans="2:11" x14ac:dyDescent="0.25">
      <c r="C6" t="s">
        <v>4</v>
      </c>
      <c r="D6" s="1">
        <v>110000</v>
      </c>
      <c r="I6" s="11" t="s">
        <v>0</v>
      </c>
      <c r="J6" s="12">
        <v>5200000</v>
      </c>
    </row>
    <row r="7" spans="2:11" x14ac:dyDescent="0.25">
      <c r="C7" t="s">
        <v>5</v>
      </c>
      <c r="D7" s="1">
        <v>90130</v>
      </c>
      <c r="I7" s="11" t="s">
        <v>13</v>
      </c>
      <c r="J7" s="12">
        <v>750000</v>
      </c>
    </row>
    <row r="8" spans="2:11" x14ac:dyDescent="0.25">
      <c r="C8" t="s">
        <v>6</v>
      </c>
      <c r="D8" s="1">
        <v>75180</v>
      </c>
      <c r="I8" s="11" t="s">
        <v>1</v>
      </c>
      <c r="J8" s="12">
        <v>545000</v>
      </c>
    </row>
    <row r="9" spans="2:11" x14ac:dyDescent="0.25">
      <c r="C9" t="s">
        <v>7</v>
      </c>
      <c r="D9" s="1">
        <v>3399</v>
      </c>
      <c r="I9" s="11" t="s">
        <v>3</v>
      </c>
      <c r="J9" s="12">
        <v>95000</v>
      </c>
    </row>
    <row r="10" spans="2:11" x14ac:dyDescent="0.25">
      <c r="C10" t="s">
        <v>8</v>
      </c>
      <c r="D10" s="1">
        <f>300000+100000+229861+156175+100000+300000+238000+300000+300000+100000+200000+800000+124300</f>
        <v>3248336</v>
      </c>
      <c r="I10" s="11" t="s">
        <v>7</v>
      </c>
      <c r="J10" s="12">
        <v>3399</v>
      </c>
    </row>
    <row r="11" spans="2:11" x14ac:dyDescent="0.25">
      <c r="C11" s="5" t="s">
        <v>19</v>
      </c>
      <c r="D11" s="6">
        <f>SUM(D2:D10)</f>
        <v>9667045</v>
      </c>
      <c r="E11" s="2">
        <v>9767955</v>
      </c>
      <c r="F11" s="2" t="s">
        <v>11</v>
      </c>
      <c r="G11" s="4">
        <f>E11-D11</f>
        <v>100910</v>
      </c>
      <c r="I11" s="11" t="s">
        <v>16</v>
      </c>
      <c r="J11" s="12">
        <v>250000</v>
      </c>
    </row>
    <row r="12" spans="2:11" x14ac:dyDescent="0.25">
      <c r="C12" s="7" t="s">
        <v>9</v>
      </c>
      <c r="D12" s="8">
        <v>10703854</v>
      </c>
      <c r="E12" s="2">
        <v>10703854</v>
      </c>
      <c r="I12" s="11" t="s">
        <v>20</v>
      </c>
      <c r="J12" s="13">
        <f>D6+D7+D19</f>
        <v>202235</v>
      </c>
    </row>
    <row r="13" spans="2:11" x14ac:dyDescent="0.25">
      <c r="C13" s="9" t="s">
        <v>10</v>
      </c>
      <c r="D13" s="10">
        <f>D12-D11</f>
        <v>1036809</v>
      </c>
      <c r="E13" s="2">
        <f>E12-E11</f>
        <v>935899</v>
      </c>
      <c r="I13" s="11" t="s">
        <v>21</v>
      </c>
      <c r="J13" s="13">
        <f>D10+D18</f>
        <v>8962324</v>
      </c>
    </row>
    <row r="14" spans="2:11" x14ac:dyDescent="0.25">
      <c r="C14" t="s">
        <v>12</v>
      </c>
      <c r="D14" s="1">
        <v>4474786</v>
      </c>
      <c r="I14" s="11" t="s">
        <v>22</v>
      </c>
      <c r="J14" s="13">
        <f>D4+D8</f>
        <v>375180</v>
      </c>
    </row>
    <row r="15" spans="2:11" x14ac:dyDescent="0.25">
      <c r="I15" s="11" t="s">
        <v>23</v>
      </c>
      <c r="J15" s="13">
        <v>180110</v>
      </c>
    </row>
    <row r="16" spans="2:11" x14ac:dyDescent="0.25">
      <c r="B16" s="15" t="s">
        <v>15</v>
      </c>
      <c r="C16" t="s">
        <v>13</v>
      </c>
      <c r="D16" s="1">
        <v>750000</v>
      </c>
    </row>
    <row r="17" spans="3:12" x14ac:dyDescent="0.25">
      <c r="C17" t="s">
        <v>16</v>
      </c>
      <c r="D17" s="1">
        <v>250000</v>
      </c>
      <c r="I17" s="14" t="s">
        <v>24</v>
      </c>
    </row>
    <row r="18" spans="3:12" x14ac:dyDescent="0.25">
      <c r="C18" t="s">
        <v>8</v>
      </c>
      <c r="D18" s="1">
        <f>3506531+545457+40000+110000+312000+100000+550000+550000</f>
        <v>5713988</v>
      </c>
    </row>
    <row r="19" spans="3:12" x14ac:dyDescent="0.25">
      <c r="C19" t="s">
        <v>17</v>
      </c>
      <c r="D19" s="1">
        <v>2105</v>
      </c>
    </row>
    <row r="20" spans="3:12" x14ac:dyDescent="0.25">
      <c r="C20" s="5" t="s">
        <v>19</v>
      </c>
      <c r="D20" s="6">
        <f>SUM(D16:D19)</f>
        <v>6716093</v>
      </c>
      <c r="E20" s="2">
        <v>6795293</v>
      </c>
      <c r="F20" s="2" t="s">
        <v>11</v>
      </c>
      <c r="G20" s="4">
        <f>E20-D20</f>
        <v>79200</v>
      </c>
    </row>
    <row r="21" spans="3:12" x14ac:dyDescent="0.25">
      <c r="C21" s="7" t="s">
        <v>9</v>
      </c>
      <c r="D21" s="8">
        <v>25242909</v>
      </c>
      <c r="E21" s="2">
        <v>25242909</v>
      </c>
      <c r="J21" s="1"/>
    </row>
    <row r="22" spans="3:12" x14ac:dyDescent="0.25">
      <c r="C22" t="s">
        <v>18</v>
      </c>
      <c r="D22" s="1">
        <v>16000000</v>
      </c>
      <c r="J22" s="1"/>
      <c r="K22" s="1"/>
      <c r="L22" s="1"/>
    </row>
    <row r="23" spans="3:12" x14ac:dyDescent="0.25">
      <c r="C23" s="9" t="s">
        <v>10</v>
      </c>
      <c r="D23" s="10">
        <f>D21-D20</f>
        <v>18526816</v>
      </c>
      <c r="E23" s="2">
        <f>E21-E20</f>
        <v>18447616</v>
      </c>
    </row>
  </sheetData>
  <hyperlinks>
    <hyperlink ref="I17" r:id="rId1" location=".VdRdn7Kqqko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NCB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Badr Al-Nowaisser</dc:creator>
  <cp:lastModifiedBy>Badr Al-Nowaisser</cp:lastModifiedBy>
  <dcterms:created xsi:type="dcterms:W3CDTF">2015-08-19T10:45:33Z</dcterms:created>
  <dcterms:modified xsi:type="dcterms:W3CDTF">2015-08-19T13:43:15Z</dcterms:modified>
</cp:coreProperties>
</file>